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AULSARABIA\Desktop\2024\TALENTO HUMANO\ENERO 2024\3. Remuneraciones ingresos adicionales\"/>
    </mc:Choice>
  </mc:AlternateContent>
  <xr:revisionPtr revIDLastSave="0" documentId="8_{57CD2995-CDBB-44E1-961F-22FBBF6286E9}" xr6:coauthVersionLast="47" xr6:coauthVersionMax="47" xr10:uidLastSave="{00000000-0000-0000-0000-000000000000}"/>
  <bookViews>
    <workbookView xWindow="-120" yWindow="-120" windowWidth="29040" windowHeight="15720" xr2:uid="{865660C5-C850-472B-90AC-5DF91D98E412}"/>
  </bookViews>
  <sheets>
    <sheet name="1.Conjunto de datos (remunera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" l="1"/>
  <c r="J70" i="1"/>
  <c r="F70" i="1"/>
  <c r="I69" i="1"/>
  <c r="L69" i="1" s="1"/>
  <c r="H69" i="1"/>
  <c r="G69" i="1"/>
  <c r="I68" i="1"/>
  <c r="H68" i="1"/>
  <c r="L68" i="1" s="1"/>
  <c r="G68" i="1"/>
  <c r="I67" i="1"/>
  <c r="H67" i="1"/>
  <c r="L67" i="1" s="1"/>
  <c r="G67" i="1"/>
  <c r="L66" i="1"/>
  <c r="I66" i="1"/>
  <c r="H66" i="1"/>
  <c r="G66" i="1"/>
  <c r="L65" i="1"/>
  <c r="I65" i="1"/>
  <c r="H65" i="1"/>
  <c r="G65" i="1"/>
  <c r="I64" i="1"/>
  <c r="H64" i="1"/>
  <c r="L64" i="1" s="1"/>
  <c r="G64" i="1"/>
  <c r="L63" i="1"/>
  <c r="I63" i="1"/>
  <c r="H63" i="1"/>
  <c r="G63" i="1"/>
  <c r="L62" i="1"/>
  <c r="I62" i="1"/>
  <c r="H62" i="1"/>
  <c r="G62" i="1"/>
  <c r="I61" i="1"/>
  <c r="H61" i="1"/>
  <c r="L61" i="1" s="1"/>
  <c r="G61" i="1"/>
  <c r="L60" i="1"/>
  <c r="I60" i="1"/>
  <c r="H60" i="1"/>
  <c r="G60" i="1"/>
  <c r="L59" i="1"/>
  <c r="I59" i="1"/>
  <c r="H59" i="1"/>
  <c r="G59" i="1"/>
  <c r="I58" i="1"/>
  <c r="H58" i="1"/>
  <c r="L58" i="1" s="1"/>
  <c r="G58" i="1"/>
  <c r="L57" i="1"/>
  <c r="I57" i="1"/>
  <c r="H57" i="1"/>
  <c r="G57" i="1"/>
  <c r="L56" i="1"/>
  <c r="I56" i="1"/>
  <c r="H56" i="1"/>
  <c r="G56" i="1"/>
  <c r="I55" i="1"/>
  <c r="H55" i="1"/>
  <c r="L55" i="1" s="1"/>
  <c r="I54" i="1"/>
  <c r="L54" i="1" s="1"/>
  <c r="H54" i="1"/>
  <c r="G54" i="1"/>
  <c r="I53" i="1"/>
  <c r="H53" i="1"/>
  <c r="L53" i="1" s="1"/>
  <c r="G53" i="1"/>
  <c r="L52" i="1"/>
  <c r="I52" i="1"/>
  <c r="H52" i="1"/>
  <c r="G52" i="1"/>
  <c r="I51" i="1"/>
  <c r="L51" i="1" s="1"/>
  <c r="H51" i="1"/>
  <c r="G51" i="1"/>
  <c r="I50" i="1"/>
  <c r="H50" i="1"/>
  <c r="L50" i="1" s="1"/>
  <c r="G50" i="1"/>
  <c r="L49" i="1"/>
  <c r="I49" i="1"/>
  <c r="H49" i="1"/>
  <c r="G49" i="1"/>
  <c r="I48" i="1"/>
  <c r="L48" i="1" s="1"/>
  <c r="H48" i="1"/>
  <c r="G48" i="1"/>
  <c r="I47" i="1"/>
  <c r="H47" i="1"/>
  <c r="L47" i="1" s="1"/>
  <c r="G47" i="1"/>
  <c r="L46" i="1"/>
  <c r="I46" i="1"/>
  <c r="H46" i="1"/>
  <c r="G46" i="1"/>
  <c r="I45" i="1"/>
  <c r="L45" i="1" s="1"/>
  <c r="H45" i="1"/>
  <c r="G45" i="1"/>
  <c r="I44" i="1"/>
  <c r="H44" i="1"/>
  <c r="L44" i="1" s="1"/>
  <c r="I43" i="1"/>
  <c r="H43" i="1"/>
  <c r="L43" i="1" s="1"/>
  <c r="G43" i="1"/>
  <c r="I42" i="1"/>
  <c r="H42" i="1"/>
  <c r="L42" i="1" s="1"/>
  <c r="G42" i="1"/>
  <c r="I41" i="1"/>
  <c r="H41" i="1"/>
  <c r="L41" i="1" s="1"/>
  <c r="G41" i="1"/>
  <c r="I40" i="1"/>
  <c r="L40" i="1" s="1"/>
  <c r="H40" i="1"/>
  <c r="G40" i="1"/>
  <c r="I39" i="1"/>
  <c r="H39" i="1"/>
  <c r="L39" i="1" s="1"/>
  <c r="I38" i="1"/>
  <c r="H38" i="1"/>
  <c r="L38" i="1" s="1"/>
  <c r="G38" i="1"/>
  <c r="I37" i="1"/>
  <c r="H37" i="1"/>
  <c r="L37" i="1" s="1"/>
  <c r="G37" i="1"/>
  <c r="I36" i="1"/>
  <c r="H36" i="1"/>
  <c r="L36" i="1" s="1"/>
  <c r="G36" i="1"/>
  <c r="I35" i="1"/>
  <c r="L35" i="1" s="1"/>
  <c r="H35" i="1"/>
  <c r="G35" i="1"/>
  <c r="I34" i="1"/>
  <c r="H34" i="1"/>
  <c r="L34" i="1" s="1"/>
  <c r="G34" i="1"/>
  <c r="I33" i="1"/>
  <c r="H33" i="1"/>
  <c r="L33" i="1" s="1"/>
  <c r="G33" i="1"/>
  <c r="I32" i="1"/>
  <c r="L32" i="1" s="1"/>
  <c r="H32" i="1"/>
  <c r="G32" i="1"/>
  <c r="I31" i="1"/>
  <c r="H31" i="1"/>
  <c r="L31" i="1" s="1"/>
  <c r="G31" i="1"/>
  <c r="I30" i="1"/>
  <c r="H30" i="1"/>
  <c r="L30" i="1" s="1"/>
  <c r="G30" i="1"/>
  <c r="I29" i="1"/>
  <c r="L29" i="1" s="1"/>
  <c r="H29" i="1"/>
  <c r="G29" i="1"/>
  <c r="I28" i="1"/>
  <c r="H28" i="1"/>
  <c r="L28" i="1" s="1"/>
  <c r="L27" i="1"/>
  <c r="I27" i="1"/>
  <c r="H27" i="1"/>
  <c r="G27" i="1"/>
  <c r="L26" i="1"/>
  <c r="I26" i="1"/>
  <c r="H26" i="1"/>
  <c r="G26" i="1"/>
  <c r="I25" i="1"/>
  <c r="H25" i="1"/>
  <c r="L25" i="1" s="1"/>
  <c r="G25" i="1"/>
  <c r="L24" i="1"/>
  <c r="I24" i="1"/>
  <c r="H24" i="1"/>
  <c r="G24" i="1"/>
  <c r="L23" i="1"/>
  <c r="I23" i="1"/>
  <c r="H23" i="1"/>
  <c r="I22" i="1"/>
  <c r="H22" i="1"/>
  <c r="L22" i="1" s="1"/>
  <c r="G22" i="1"/>
  <c r="L21" i="1"/>
  <c r="I21" i="1"/>
  <c r="H21" i="1"/>
  <c r="G21" i="1"/>
  <c r="I20" i="1"/>
  <c r="L20" i="1" s="1"/>
  <c r="H20" i="1"/>
  <c r="G20" i="1"/>
  <c r="I19" i="1"/>
  <c r="H19" i="1"/>
  <c r="L19" i="1" s="1"/>
  <c r="G19" i="1"/>
  <c r="L18" i="1"/>
  <c r="I18" i="1"/>
  <c r="H18" i="1"/>
  <c r="G18" i="1"/>
  <c r="I17" i="1"/>
  <c r="L17" i="1" s="1"/>
  <c r="H17" i="1"/>
  <c r="G17" i="1"/>
  <c r="I16" i="1"/>
  <c r="H16" i="1"/>
  <c r="L16" i="1" s="1"/>
  <c r="G16" i="1"/>
  <c r="L15" i="1"/>
  <c r="I15" i="1"/>
  <c r="H15" i="1"/>
  <c r="G15" i="1"/>
  <c r="I14" i="1"/>
  <c r="L14" i="1" s="1"/>
  <c r="H14" i="1"/>
  <c r="G14" i="1"/>
  <c r="I13" i="1"/>
  <c r="H13" i="1"/>
  <c r="L13" i="1" s="1"/>
  <c r="G13" i="1"/>
  <c r="L12" i="1"/>
  <c r="I12" i="1"/>
  <c r="H12" i="1"/>
  <c r="G12" i="1"/>
  <c r="I11" i="1"/>
  <c r="L11" i="1" s="1"/>
  <c r="H11" i="1"/>
  <c r="G11" i="1"/>
  <c r="I10" i="1"/>
  <c r="H10" i="1"/>
  <c r="L10" i="1" s="1"/>
  <c r="G10" i="1"/>
  <c r="L9" i="1"/>
  <c r="I9" i="1"/>
  <c r="H9" i="1"/>
  <c r="G9" i="1"/>
  <c r="I8" i="1"/>
  <c r="L8" i="1" s="1"/>
  <c r="H8" i="1"/>
  <c r="G8" i="1"/>
  <c r="I7" i="1"/>
  <c r="H7" i="1"/>
  <c r="L7" i="1" s="1"/>
  <c r="G7" i="1"/>
  <c r="L6" i="1"/>
  <c r="I6" i="1"/>
  <c r="H6" i="1"/>
  <c r="G6" i="1"/>
  <c r="I5" i="1"/>
  <c r="L5" i="1" s="1"/>
  <c r="H5" i="1"/>
  <c r="G5" i="1"/>
  <c r="I4" i="1"/>
  <c r="H4" i="1"/>
  <c r="L4" i="1" s="1"/>
  <c r="G4" i="1"/>
  <c r="L3" i="1"/>
  <c r="I3" i="1"/>
  <c r="H3" i="1"/>
  <c r="G3" i="1"/>
  <c r="I2" i="1"/>
  <c r="I70" i="1" s="1"/>
  <c r="H2" i="1"/>
  <c r="H70" i="1" s="1"/>
  <c r="G2" i="1"/>
  <c r="G70" i="1" s="1"/>
  <c r="L2" i="1" l="1"/>
  <c r="L70" i="1" s="1"/>
</calcChain>
</file>

<file path=xl/sharedStrings.xml><?xml version="1.0" encoding="utf-8"?>
<sst xmlns="http://schemas.openxmlformats.org/spreadsheetml/2006/main" count="275" uniqueCount="155">
  <si>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</si>
  <si>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</si>
  <si>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</si>
  <si>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</si>
  <si>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</si>
  <si>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</si>
  <si>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</si>
  <si>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</si>
  <si>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</si>
  <si>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</si>
  <si>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</si>
  <si>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</si>
  <si>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</t>
  </si>
  <si>
    <t>AUXILIAR DE LIMPIEZA Y MANTENIMIENTO</t>
  </si>
  <si>
    <t>2.-CODIGO DE TRABAJO</t>
  </si>
  <si>
    <t>01.01.06.03.510105.000.07.01.001</t>
  </si>
  <si>
    <t>2</t>
  </si>
  <si>
    <t>ASISTENTE/AYUDANTE/AUXILIAR DE LIMPIEZA</t>
  </si>
  <si>
    <t>01.01.06.02.510105.000.07.01.001</t>
  </si>
  <si>
    <t>3</t>
  </si>
  <si>
    <t>CONTADORA</t>
  </si>
  <si>
    <t>6.2.51.01.005</t>
  </si>
  <si>
    <t>4</t>
  </si>
  <si>
    <t>ENTRENADOR NATACION</t>
  </si>
  <si>
    <t>5</t>
  </si>
  <si>
    <t>GUARDIAN  ESCENARIOS DEPORTIVOS</t>
  </si>
  <si>
    <t>6</t>
  </si>
  <si>
    <t>ENTRENADOR LEV. PESAS</t>
  </si>
  <si>
    <t>5101.05</t>
  </si>
  <si>
    <t>7</t>
  </si>
  <si>
    <t>GUARDIAN DE ESCENARIOS DEPORTIVOS (Coliseo polideportivo tipo b - Parque)</t>
  </si>
  <si>
    <t>6.3.3.01.05</t>
  </si>
  <si>
    <t>8</t>
  </si>
  <si>
    <t>GUARDALMACEN</t>
  </si>
  <si>
    <t>9</t>
  </si>
  <si>
    <t>GUARDIA DE ESCENARIOS DEPORTIVOS (Estad. 9 de Mayo)</t>
  </si>
  <si>
    <t>510106-001</t>
  </si>
  <si>
    <t>10</t>
  </si>
  <si>
    <t>GUARDIAN DE ESCENARIOS DEPORTIVOS (Cols. Otto Alvarez)</t>
  </si>
  <si>
    <t>01.01.06.01.510505.000.001</t>
  </si>
  <si>
    <t>11</t>
  </si>
  <si>
    <t>12</t>
  </si>
  <si>
    <t>ENTRENADOR KARATE  DO</t>
  </si>
  <si>
    <t>13</t>
  </si>
  <si>
    <t>14</t>
  </si>
  <si>
    <t>ENTRENADOR ATLETISMO</t>
  </si>
  <si>
    <t>15</t>
  </si>
  <si>
    <t>SECRETARIA - RECEPCIONISTA</t>
  </si>
  <si>
    <t>6.3.3.02.03.04</t>
  </si>
  <si>
    <t>16</t>
  </si>
  <si>
    <t>SECRETARIA RECURSOS HUMANOS</t>
  </si>
  <si>
    <t>6.3.3.01.05.04</t>
  </si>
  <si>
    <t>17</t>
  </si>
  <si>
    <t>METODOLOGO</t>
  </si>
  <si>
    <t>01.01.06.01.510105.000.001</t>
  </si>
  <si>
    <t>18</t>
  </si>
  <si>
    <t>ENTRENADOR KARATE DO</t>
  </si>
  <si>
    <t>01.01.06.01.510510.000.001</t>
  </si>
  <si>
    <t>19</t>
  </si>
  <si>
    <t>20</t>
  </si>
  <si>
    <t>ENTRENADOR FUTBOL ADAPTADO</t>
  </si>
  <si>
    <t>21</t>
  </si>
  <si>
    <t>SECRETARIA GENERAL</t>
  </si>
  <si>
    <t>22</t>
  </si>
  <si>
    <t>23</t>
  </si>
  <si>
    <t>TESORERA</t>
  </si>
  <si>
    <t>24</t>
  </si>
  <si>
    <t>ENTRENADOR LUCHA OLIMPICA</t>
  </si>
  <si>
    <t>01.01.06.02 510105 000.001</t>
  </si>
  <si>
    <t>25</t>
  </si>
  <si>
    <t>SECRETARIA DE COORDINACIÓN DE ESCENARIOS</t>
  </si>
  <si>
    <t>6.2.51.01.012</t>
  </si>
  <si>
    <t>26</t>
  </si>
  <si>
    <t>EDITOR DE VIDEO Y CAMAROGRAFO</t>
  </si>
  <si>
    <t>27</t>
  </si>
  <si>
    <t>ENTRENADOR JUDO</t>
  </si>
  <si>
    <t>28</t>
  </si>
  <si>
    <t>CONDUCTOR (bus)</t>
  </si>
  <si>
    <t>29</t>
  </si>
  <si>
    <t>ENTRENADOR LUCHA OLÍMPICA</t>
  </si>
  <si>
    <t>30</t>
  </si>
  <si>
    <t>31</t>
  </si>
  <si>
    <t>METODOLOGA</t>
  </si>
  <si>
    <t>32</t>
  </si>
  <si>
    <t>MENSAJERO</t>
  </si>
  <si>
    <t>33</t>
  </si>
  <si>
    <t>34</t>
  </si>
  <si>
    <t>35</t>
  </si>
  <si>
    <t>36</t>
  </si>
  <si>
    <t>AUXILIAR DE SERVICIOS EN GENERAL</t>
  </si>
  <si>
    <t>37</t>
  </si>
  <si>
    <t>RELACIONADOR PUBLICO</t>
  </si>
  <si>
    <t>38</t>
  </si>
  <si>
    <t>SECRETARIA D.T.M.</t>
  </si>
  <si>
    <t>39</t>
  </si>
  <si>
    <t>ENTRENADOR WUSHU</t>
  </si>
  <si>
    <t>40</t>
  </si>
  <si>
    <t>GUARDIAN DE ESCENARIOS DEPORTIVOS (Pisc. Gabriel Murillo)</t>
  </si>
  <si>
    <t>41</t>
  </si>
  <si>
    <t>ENTRENADOR TKD</t>
  </si>
  <si>
    <t>42</t>
  </si>
  <si>
    <t xml:space="preserve">ENTRENADOR GIMNASIA RITMICA </t>
  </si>
  <si>
    <t>43</t>
  </si>
  <si>
    <t>DIRECTOR D.T.M.</t>
  </si>
  <si>
    <t>6.3.3.01.05.06</t>
  </si>
  <si>
    <t>44</t>
  </si>
  <si>
    <t>ENTRENADOR VOLEIBOL</t>
  </si>
  <si>
    <t>45</t>
  </si>
  <si>
    <t>46</t>
  </si>
  <si>
    <t xml:space="preserve">CONDUCTOR </t>
  </si>
  <si>
    <t>47</t>
  </si>
  <si>
    <t>ENTRENADOR T.K.D</t>
  </si>
  <si>
    <t>48</t>
  </si>
  <si>
    <t>FISIOTERAPEUTA</t>
  </si>
  <si>
    <t>6.3.3.01.05.07</t>
  </si>
  <si>
    <t>49</t>
  </si>
  <si>
    <t>ENTRENADOR GIMNASIA</t>
  </si>
  <si>
    <t>50</t>
  </si>
  <si>
    <t>ADMINISTRADORA GENERAL</t>
  </si>
  <si>
    <t>51</t>
  </si>
  <si>
    <t>JEFE DE RECURSOS HUMANOS</t>
  </si>
  <si>
    <t>52</t>
  </si>
  <si>
    <t>53</t>
  </si>
  <si>
    <t>54</t>
  </si>
  <si>
    <t>METODÓLOGO</t>
  </si>
  <si>
    <t>001-510106</t>
  </si>
  <si>
    <t>55</t>
  </si>
  <si>
    <t>UTILERO</t>
  </si>
  <si>
    <t>56</t>
  </si>
  <si>
    <t>SECRETARIA DE ADMINISTRACIÓN GENERAL</t>
  </si>
  <si>
    <t>57</t>
  </si>
  <si>
    <t>JEFE DEL DEPARTAMENTO MÉDICO</t>
  </si>
  <si>
    <t>58</t>
  </si>
  <si>
    <t>59</t>
  </si>
  <si>
    <t>ANALISTA INFORMATICO</t>
  </si>
  <si>
    <t>60</t>
  </si>
  <si>
    <t>SECRETARIA DE PROVEEDURIA</t>
  </si>
  <si>
    <t>61</t>
  </si>
  <si>
    <t>GUARDIAN DE ESCENARIOS DEPORTIVOS (Cols. Deport.Machala)</t>
  </si>
  <si>
    <t>62</t>
  </si>
  <si>
    <t>AUXILIAR DE CONTABILIDAD</t>
  </si>
  <si>
    <t>6.3.3.01.05.02</t>
  </si>
  <si>
    <t>63</t>
  </si>
  <si>
    <t>GUARDIAN ESCENARIOS DEPORTIVOS (Estad.9 de Mayo)</t>
  </si>
  <si>
    <t>64</t>
  </si>
  <si>
    <t>ENTRENADOR PATINAJE</t>
  </si>
  <si>
    <t>65</t>
  </si>
  <si>
    <t>COORDINADOR DE ESCENARIOS DEPORTIVOS</t>
  </si>
  <si>
    <t>66</t>
  </si>
  <si>
    <t>RECAUDADORA</t>
  </si>
  <si>
    <t>67</t>
  </si>
  <si>
    <t>SINDICO</t>
  </si>
  <si>
    <t>68</t>
  </si>
  <si>
    <t>ENTRENADORA DE DEPORTE ADAPTADO</t>
  </si>
  <si>
    <t xml:space="preserve">TOTAL DE REMUNERACIONES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</si>
</sst>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C0A]dd\-mmm\-yy;@"/>
  </numFmts>
  <fonts count="9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 wrapText="1"/>
    </xf>
    <xf numFmtId="2" fontId="5" fillId="3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 shrinkToFit="1"/>
    </xf>
    <xf numFmtId="3" fontId="5" fillId="3" borderId="2" xfId="0" applyNumberFormat="1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 shrinkToFit="1"/>
    </xf>
    <xf numFmtId="15" fontId="5" fillId="3" borderId="2" xfId="1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 wrapText="1" shrinkToFi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3" borderId="2" xfId="4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8" fillId="3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B01E06D8-DC8E-4D2C-A7F6-6D1C104ABA31}"/>
    <cellStyle name="Normal 3" xfId="3" xr:uid="{E7904A22-7D1C-4425-9445-3B7C5F377384}"/>
    <cellStyle name="Normal 4 2" xfId="4" xr:uid="{0E3AD090-41BA-4B02-9C4C-8F3FCBE847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EDA7-E0B1-4854-9189-ACC27A776226}">
  <dimension ref="A1:X996"/>
  <sheetViews>
    <sheetView tabSelected="1" topLeftCell="C1" workbookViewId="0">
      <selection activeCell="I6" sqref="I6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1.5" x14ac:dyDescent="0.25">
      <c r="A2" s="4" t="s">
        <v>12</v>
      </c>
      <c r="B2" s="5" t="s">
        <v>13</v>
      </c>
      <c r="C2" s="6" t="s">
        <v>14</v>
      </c>
      <c r="D2" s="7" t="s">
        <v>15</v>
      </c>
      <c r="E2" s="8">
        <v>1</v>
      </c>
      <c r="F2" s="9">
        <v>500</v>
      </c>
      <c r="G2" s="10">
        <f>F2*12</f>
        <v>6000</v>
      </c>
      <c r="H2" s="10">
        <f>(F2/12)*1</f>
        <v>41.666666666666664</v>
      </c>
      <c r="I2" s="11">
        <f>(460/12)*1</f>
        <v>38.333333333333336</v>
      </c>
      <c r="J2" s="10">
        <v>0</v>
      </c>
      <c r="K2" s="10">
        <v>0</v>
      </c>
      <c r="L2" s="10">
        <f>SUM(H2:K2)</f>
        <v>80</v>
      </c>
      <c r="M2" s="12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 t="s">
        <v>16</v>
      </c>
      <c r="B3" s="13" t="s">
        <v>17</v>
      </c>
      <c r="C3" s="6" t="s">
        <v>14</v>
      </c>
      <c r="D3" s="7" t="s">
        <v>18</v>
      </c>
      <c r="E3" s="8">
        <v>1</v>
      </c>
      <c r="F3" s="9">
        <v>465.06</v>
      </c>
      <c r="G3" s="10">
        <f t="shared" ref="G3:G65" si="0">F3*12</f>
        <v>5580.72</v>
      </c>
      <c r="H3" s="10">
        <f t="shared" ref="H3:H66" si="1">(F3/12)*1</f>
        <v>38.755000000000003</v>
      </c>
      <c r="I3" s="11">
        <f t="shared" ref="I3:I66" si="2">(460/12)*1</f>
        <v>38.333333333333336</v>
      </c>
      <c r="J3" s="10">
        <v>0</v>
      </c>
      <c r="K3" s="10">
        <v>0</v>
      </c>
      <c r="L3" s="10">
        <f t="shared" ref="L3:L65" si="3">SUM(H3:K3)</f>
        <v>77.088333333333338</v>
      </c>
      <c r="M3" s="12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 t="s">
        <v>19</v>
      </c>
      <c r="B4" s="5" t="s">
        <v>20</v>
      </c>
      <c r="C4" s="6" t="s">
        <v>14</v>
      </c>
      <c r="D4" s="7" t="s">
        <v>21</v>
      </c>
      <c r="E4" s="8">
        <v>3</v>
      </c>
      <c r="F4" s="9">
        <v>1100</v>
      </c>
      <c r="G4" s="10">
        <f t="shared" si="0"/>
        <v>13200</v>
      </c>
      <c r="H4" s="10">
        <f t="shared" si="1"/>
        <v>91.666666666666671</v>
      </c>
      <c r="I4" s="11">
        <f t="shared" si="2"/>
        <v>38.333333333333336</v>
      </c>
      <c r="J4" s="10">
        <v>0</v>
      </c>
      <c r="K4" s="10">
        <v>0</v>
      </c>
      <c r="L4" s="10">
        <f t="shared" si="3"/>
        <v>130</v>
      </c>
      <c r="M4" s="12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 t="s">
        <v>22</v>
      </c>
      <c r="B5" s="14" t="s">
        <v>23</v>
      </c>
      <c r="C5" s="6" t="s">
        <v>14</v>
      </c>
      <c r="D5" s="7">
        <v>510510</v>
      </c>
      <c r="E5" s="8">
        <v>1</v>
      </c>
      <c r="F5" s="9">
        <v>500</v>
      </c>
      <c r="G5" s="10">
        <f t="shared" si="0"/>
        <v>6000</v>
      </c>
      <c r="H5" s="10">
        <f t="shared" si="1"/>
        <v>41.666666666666664</v>
      </c>
      <c r="I5" s="11">
        <f t="shared" si="2"/>
        <v>38.333333333333336</v>
      </c>
      <c r="J5" s="10">
        <v>0</v>
      </c>
      <c r="K5" s="10">
        <v>0</v>
      </c>
      <c r="L5" s="10">
        <f t="shared" si="3"/>
        <v>80</v>
      </c>
      <c r="M5" s="12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31.5" x14ac:dyDescent="0.25">
      <c r="A6" s="4" t="s">
        <v>24</v>
      </c>
      <c r="B6" s="14" t="s">
        <v>25</v>
      </c>
      <c r="C6" s="6" t="s">
        <v>14</v>
      </c>
      <c r="D6" s="15">
        <v>510106001</v>
      </c>
      <c r="E6" s="8">
        <v>1</v>
      </c>
      <c r="F6" s="9">
        <v>426.3</v>
      </c>
      <c r="G6" s="10">
        <f t="shared" si="0"/>
        <v>5115.6000000000004</v>
      </c>
      <c r="H6" s="10">
        <f t="shared" si="1"/>
        <v>35.524999999999999</v>
      </c>
      <c r="I6" s="11">
        <f t="shared" si="2"/>
        <v>38.333333333333336</v>
      </c>
      <c r="J6" s="10">
        <v>0</v>
      </c>
      <c r="K6" s="10">
        <v>0</v>
      </c>
      <c r="L6" s="10">
        <f>SUM(H6:K6)</f>
        <v>73.858333333333334</v>
      </c>
      <c r="M6" s="12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 t="s">
        <v>26</v>
      </c>
      <c r="B7" s="16" t="s">
        <v>27</v>
      </c>
      <c r="C7" s="6" t="s">
        <v>14</v>
      </c>
      <c r="D7" s="7" t="s">
        <v>28</v>
      </c>
      <c r="E7" s="8">
        <v>3</v>
      </c>
      <c r="F7" s="9">
        <v>1100</v>
      </c>
      <c r="G7" s="10">
        <f t="shared" si="0"/>
        <v>13200</v>
      </c>
      <c r="H7" s="10">
        <f t="shared" si="1"/>
        <v>91.666666666666671</v>
      </c>
      <c r="I7" s="11">
        <f t="shared" si="2"/>
        <v>38.333333333333336</v>
      </c>
      <c r="J7" s="10">
        <v>0</v>
      </c>
      <c r="K7" s="10">
        <v>0</v>
      </c>
      <c r="L7" s="10">
        <f t="shared" si="3"/>
        <v>130</v>
      </c>
      <c r="M7" s="12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7.25" x14ac:dyDescent="0.25">
      <c r="A8" s="4" t="s">
        <v>29</v>
      </c>
      <c r="B8" s="13" t="s">
        <v>30</v>
      </c>
      <c r="C8" s="6" t="s">
        <v>14</v>
      </c>
      <c r="D8" s="7" t="s">
        <v>31</v>
      </c>
      <c r="E8" s="8">
        <v>1</v>
      </c>
      <c r="F8" s="9">
        <v>465.06</v>
      </c>
      <c r="G8" s="10">
        <f t="shared" si="0"/>
        <v>5580.72</v>
      </c>
      <c r="H8" s="10">
        <f t="shared" si="1"/>
        <v>38.755000000000003</v>
      </c>
      <c r="I8" s="11">
        <f t="shared" si="2"/>
        <v>38.333333333333336</v>
      </c>
      <c r="J8" s="10">
        <v>0</v>
      </c>
      <c r="K8" s="10">
        <v>0</v>
      </c>
      <c r="L8" s="10">
        <f t="shared" si="3"/>
        <v>77.088333333333338</v>
      </c>
      <c r="M8" s="12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 t="s">
        <v>32</v>
      </c>
      <c r="B9" s="17" t="s">
        <v>33</v>
      </c>
      <c r="C9" s="6" t="s">
        <v>14</v>
      </c>
      <c r="D9" s="7" t="s">
        <v>21</v>
      </c>
      <c r="E9" s="8">
        <v>2</v>
      </c>
      <c r="F9" s="9">
        <v>800</v>
      </c>
      <c r="G9" s="10">
        <f t="shared" si="0"/>
        <v>9600</v>
      </c>
      <c r="H9" s="10">
        <f t="shared" si="1"/>
        <v>66.666666666666671</v>
      </c>
      <c r="I9" s="11">
        <f t="shared" si="2"/>
        <v>38.333333333333336</v>
      </c>
      <c r="J9" s="10">
        <v>0</v>
      </c>
      <c r="K9" s="10">
        <v>0</v>
      </c>
      <c r="L9" s="10">
        <f t="shared" si="3"/>
        <v>105</v>
      </c>
      <c r="M9" s="12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 t="s">
        <v>34</v>
      </c>
      <c r="B10" s="17" t="s">
        <v>35</v>
      </c>
      <c r="C10" s="6" t="s">
        <v>14</v>
      </c>
      <c r="D10" s="7" t="s">
        <v>36</v>
      </c>
      <c r="E10" s="8">
        <v>1</v>
      </c>
      <c r="F10" s="9">
        <v>465.06</v>
      </c>
      <c r="G10" s="10">
        <f t="shared" si="0"/>
        <v>5580.72</v>
      </c>
      <c r="H10" s="10">
        <f t="shared" si="1"/>
        <v>38.755000000000003</v>
      </c>
      <c r="I10" s="11">
        <f t="shared" si="2"/>
        <v>38.333333333333336</v>
      </c>
      <c r="J10" s="10">
        <v>0</v>
      </c>
      <c r="K10" s="10">
        <v>0</v>
      </c>
      <c r="L10" s="10">
        <f t="shared" si="3"/>
        <v>77.088333333333338</v>
      </c>
      <c r="M10" s="1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31.5" x14ac:dyDescent="0.25">
      <c r="A11" s="4" t="s">
        <v>37</v>
      </c>
      <c r="B11" s="13" t="s">
        <v>38</v>
      </c>
      <c r="C11" s="6" t="s">
        <v>14</v>
      </c>
      <c r="D11" s="7" t="s">
        <v>39</v>
      </c>
      <c r="E11" s="8">
        <v>1</v>
      </c>
      <c r="F11" s="9">
        <v>500</v>
      </c>
      <c r="G11" s="10">
        <f t="shared" si="0"/>
        <v>6000</v>
      </c>
      <c r="H11" s="10">
        <f t="shared" si="1"/>
        <v>41.666666666666664</v>
      </c>
      <c r="I11" s="11">
        <f t="shared" si="2"/>
        <v>38.333333333333336</v>
      </c>
      <c r="J11" s="10">
        <v>0</v>
      </c>
      <c r="K11" s="10">
        <v>0</v>
      </c>
      <c r="L11" s="10">
        <f t="shared" si="3"/>
        <v>80</v>
      </c>
      <c r="M11" s="1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31.5" x14ac:dyDescent="0.25">
      <c r="A12" s="4" t="s">
        <v>40</v>
      </c>
      <c r="B12" s="13" t="s">
        <v>17</v>
      </c>
      <c r="C12" s="6" t="s">
        <v>14</v>
      </c>
      <c r="D12" s="7">
        <v>510106</v>
      </c>
      <c r="E12" s="8">
        <v>1</v>
      </c>
      <c r="F12" s="9">
        <v>413.32</v>
      </c>
      <c r="G12" s="10">
        <f>F12*12</f>
        <v>4959.84</v>
      </c>
      <c r="H12" s="10">
        <f t="shared" si="1"/>
        <v>34.443333333333335</v>
      </c>
      <c r="I12" s="11">
        <f t="shared" si="2"/>
        <v>38.333333333333336</v>
      </c>
      <c r="J12" s="10">
        <v>0</v>
      </c>
      <c r="K12" s="10">
        <v>0</v>
      </c>
      <c r="L12" s="10">
        <f>SUM(H12:K12)</f>
        <v>72.776666666666671</v>
      </c>
      <c r="M12" s="1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75" x14ac:dyDescent="0.25">
      <c r="A13" s="4" t="s">
        <v>41</v>
      </c>
      <c r="B13" s="16" t="s">
        <v>42</v>
      </c>
      <c r="C13" s="6" t="s">
        <v>14</v>
      </c>
      <c r="D13" s="7" t="s">
        <v>28</v>
      </c>
      <c r="E13" s="8">
        <v>1</v>
      </c>
      <c r="F13" s="9">
        <v>465.06</v>
      </c>
      <c r="G13" s="10">
        <f t="shared" si="0"/>
        <v>5580.72</v>
      </c>
      <c r="H13" s="10">
        <f t="shared" si="1"/>
        <v>38.755000000000003</v>
      </c>
      <c r="I13" s="11">
        <f t="shared" si="2"/>
        <v>38.333333333333336</v>
      </c>
      <c r="J13" s="10">
        <v>0</v>
      </c>
      <c r="K13" s="10">
        <v>0</v>
      </c>
      <c r="L13" s="10">
        <f t="shared" si="3"/>
        <v>77.088333333333338</v>
      </c>
      <c r="M13" s="1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 t="s">
        <v>43</v>
      </c>
      <c r="B14" s="13" t="s">
        <v>17</v>
      </c>
      <c r="C14" s="6" t="s">
        <v>14</v>
      </c>
      <c r="D14" s="7" t="s">
        <v>18</v>
      </c>
      <c r="E14" s="8">
        <v>1</v>
      </c>
      <c r="F14" s="9">
        <v>465.06</v>
      </c>
      <c r="G14" s="10">
        <f t="shared" si="0"/>
        <v>5580.72</v>
      </c>
      <c r="H14" s="10">
        <f t="shared" si="1"/>
        <v>38.755000000000003</v>
      </c>
      <c r="I14" s="11">
        <f t="shared" si="2"/>
        <v>38.333333333333336</v>
      </c>
      <c r="J14" s="10">
        <v>0</v>
      </c>
      <c r="K14" s="10">
        <v>0</v>
      </c>
      <c r="L14" s="10">
        <f t="shared" si="3"/>
        <v>77.088333333333338</v>
      </c>
      <c r="M14" s="1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 t="s">
        <v>44</v>
      </c>
      <c r="B15" s="16" t="s">
        <v>45</v>
      </c>
      <c r="C15" s="6" t="s">
        <v>14</v>
      </c>
      <c r="D15" s="7" t="s">
        <v>28</v>
      </c>
      <c r="E15" s="8">
        <v>3</v>
      </c>
      <c r="F15" s="9">
        <v>1300</v>
      </c>
      <c r="G15" s="10">
        <f t="shared" si="0"/>
        <v>15600</v>
      </c>
      <c r="H15" s="10">
        <f t="shared" si="1"/>
        <v>108.33333333333333</v>
      </c>
      <c r="I15" s="11">
        <f t="shared" si="2"/>
        <v>38.333333333333336</v>
      </c>
      <c r="J15" s="10">
        <v>0</v>
      </c>
      <c r="K15" s="10">
        <v>0</v>
      </c>
      <c r="L15" s="10">
        <f t="shared" si="3"/>
        <v>146.66666666666666</v>
      </c>
      <c r="M15" s="1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75" x14ac:dyDescent="0.25">
      <c r="A16" s="4" t="s">
        <v>46</v>
      </c>
      <c r="B16" s="17" t="s">
        <v>47</v>
      </c>
      <c r="C16" s="6" t="s">
        <v>14</v>
      </c>
      <c r="D16" s="7" t="s">
        <v>48</v>
      </c>
      <c r="E16" s="8">
        <v>1</v>
      </c>
      <c r="F16" s="9">
        <v>468.92</v>
      </c>
      <c r="G16" s="10">
        <f t="shared" si="0"/>
        <v>5627.04</v>
      </c>
      <c r="H16" s="10">
        <f t="shared" si="1"/>
        <v>39.076666666666668</v>
      </c>
      <c r="I16" s="11">
        <f t="shared" si="2"/>
        <v>38.333333333333336</v>
      </c>
      <c r="J16" s="10">
        <v>0</v>
      </c>
      <c r="K16" s="10">
        <v>0</v>
      </c>
      <c r="L16" s="10">
        <f t="shared" si="3"/>
        <v>77.41</v>
      </c>
      <c r="M16" s="1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customHeight="1" x14ac:dyDescent="0.25">
      <c r="A17" s="4" t="s">
        <v>49</v>
      </c>
      <c r="B17" s="17" t="s">
        <v>50</v>
      </c>
      <c r="C17" s="6" t="s">
        <v>14</v>
      </c>
      <c r="D17" s="7" t="s">
        <v>51</v>
      </c>
      <c r="E17" s="8">
        <v>2</v>
      </c>
      <c r="F17" s="9">
        <v>800</v>
      </c>
      <c r="G17" s="10">
        <f t="shared" si="0"/>
        <v>9600</v>
      </c>
      <c r="H17" s="10">
        <f t="shared" si="1"/>
        <v>66.666666666666671</v>
      </c>
      <c r="I17" s="11">
        <f t="shared" si="2"/>
        <v>38.333333333333336</v>
      </c>
      <c r="J17" s="10">
        <v>0</v>
      </c>
      <c r="K17" s="10">
        <v>0</v>
      </c>
      <c r="L17" s="10">
        <f t="shared" si="3"/>
        <v>105</v>
      </c>
      <c r="M17" s="1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25">
      <c r="A18" s="4" t="s">
        <v>52</v>
      </c>
      <c r="B18" s="5" t="s">
        <v>53</v>
      </c>
      <c r="C18" s="6" t="s">
        <v>14</v>
      </c>
      <c r="D18" s="7" t="s">
        <v>54</v>
      </c>
      <c r="E18" s="8">
        <v>1</v>
      </c>
      <c r="F18" s="9">
        <v>600</v>
      </c>
      <c r="G18" s="10">
        <f t="shared" si="0"/>
        <v>7200</v>
      </c>
      <c r="H18" s="10">
        <f t="shared" si="1"/>
        <v>50</v>
      </c>
      <c r="I18" s="11">
        <f t="shared" si="2"/>
        <v>38.333333333333336</v>
      </c>
      <c r="J18" s="10">
        <v>0</v>
      </c>
      <c r="K18" s="10">
        <v>0</v>
      </c>
      <c r="L18" s="10">
        <f t="shared" si="3"/>
        <v>88.333333333333343</v>
      </c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25">
      <c r="A19" s="4" t="s">
        <v>55</v>
      </c>
      <c r="B19" s="18" t="s">
        <v>56</v>
      </c>
      <c r="C19" s="6" t="s">
        <v>14</v>
      </c>
      <c r="D19" s="7" t="s">
        <v>57</v>
      </c>
      <c r="E19" s="8">
        <v>1</v>
      </c>
      <c r="F19" s="9">
        <v>500</v>
      </c>
      <c r="G19" s="10">
        <f t="shared" si="0"/>
        <v>6000</v>
      </c>
      <c r="H19" s="10">
        <f t="shared" si="1"/>
        <v>41.666666666666664</v>
      </c>
      <c r="I19" s="11">
        <f t="shared" si="2"/>
        <v>38.333333333333336</v>
      </c>
      <c r="J19" s="10">
        <v>0</v>
      </c>
      <c r="K19" s="10">
        <v>0</v>
      </c>
      <c r="L19" s="10">
        <f t="shared" si="3"/>
        <v>80</v>
      </c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25">
      <c r="A20" s="4" t="s">
        <v>58</v>
      </c>
      <c r="B20" s="18" t="s">
        <v>56</v>
      </c>
      <c r="C20" s="6" t="s">
        <v>14</v>
      </c>
      <c r="D20" s="7" t="s">
        <v>36</v>
      </c>
      <c r="E20" s="8">
        <v>1</v>
      </c>
      <c r="F20" s="9">
        <v>500</v>
      </c>
      <c r="G20" s="10">
        <f t="shared" si="0"/>
        <v>6000</v>
      </c>
      <c r="H20" s="10">
        <f t="shared" si="1"/>
        <v>41.666666666666664</v>
      </c>
      <c r="I20" s="11">
        <f t="shared" si="2"/>
        <v>38.333333333333336</v>
      </c>
      <c r="J20" s="10">
        <v>0</v>
      </c>
      <c r="K20" s="10">
        <v>0</v>
      </c>
      <c r="L20" s="10">
        <f>SUM(H20:K20)</f>
        <v>80</v>
      </c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25">
      <c r="A21" s="4" t="s">
        <v>59</v>
      </c>
      <c r="B21" s="16" t="s">
        <v>60</v>
      </c>
      <c r="C21" s="6" t="s">
        <v>14</v>
      </c>
      <c r="D21" s="7" t="s">
        <v>28</v>
      </c>
      <c r="E21" s="8">
        <v>1</v>
      </c>
      <c r="F21" s="9">
        <v>413.32</v>
      </c>
      <c r="G21" s="10">
        <f t="shared" si="0"/>
        <v>4959.84</v>
      </c>
      <c r="H21" s="10">
        <f t="shared" si="1"/>
        <v>34.443333333333335</v>
      </c>
      <c r="I21" s="11">
        <f t="shared" si="2"/>
        <v>38.333333333333336</v>
      </c>
      <c r="J21" s="10">
        <v>0</v>
      </c>
      <c r="K21" s="10">
        <v>0</v>
      </c>
      <c r="L21" s="10">
        <f t="shared" si="3"/>
        <v>72.776666666666671</v>
      </c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4" t="s">
        <v>61</v>
      </c>
      <c r="B22" s="16" t="s">
        <v>62</v>
      </c>
      <c r="C22" s="6" t="s">
        <v>14</v>
      </c>
      <c r="D22" s="7" t="s">
        <v>36</v>
      </c>
      <c r="E22" s="8">
        <v>1</v>
      </c>
      <c r="F22" s="9">
        <v>500</v>
      </c>
      <c r="G22" s="10">
        <f t="shared" si="0"/>
        <v>6000</v>
      </c>
      <c r="H22" s="10">
        <f t="shared" si="1"/>
        <v>41.666666666666664</v>
      </c>
      <c r="I22" s="11">
        <f t="shared" si="2"/>
        <v>38.333333333333336</v>
      </c>
      <c r="J22" s="10">
        <v>0</v>
      </c>
      <c r="K22" s="10">
        <v>0</v>
      </c>
      <c r="L22" s="10">
        <f>SUM(H22:K22)</f>
        <v>80</v>
      </c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4" t="s">
        <v>63</v>
      </c>
      <c r="B23" s="16" t="s">
        <v>45</v>
      </c>
      <c r="C23" s="6" t="s">
        <v>14</v>
      </c>
      <c r="D23" s="7" t="s">
        <v>28</v>
      </c>
      <c r="E23" s="8">
        <v>2</v>
      </c>
      <c r="F23" s="9">
        <v>800</v>
      </c>
      <c r="G23" s="10">
        <v>9350</v>
      </c>
      <c r="H23" s="10">
        <f t="shared" si="1"/>
        <v>66.666666666666671</v>
      </c>
      <c r="I23" s="11">
        <f t="shared" si="2"/>
        <v>38.333333333333336</v>
      </c>
      <c r="J23" s="10">
        <v>0</v>
      </c>
      <c r="K23" s="10">
        <v>0</v>
      </c>
      <c r="L23" s="10">
        <f t="shared" si="3"/>
        <v>105</v>
      </c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4" t="s">
        <v>64</v>
      </c>
      <c r="B24" s="17" t="s">
        <v>65</v>
      </c>
      <c r="C24" s="6" t="s">
        <v>14</v>
      </c>
      <c r="D24" s="7">
        <v>510105</v>
      </c>
      <c r="E24" s="8">
        <v>4</v>
      </c>
      <c r="F24" s="9">
        <v>1400</v>
      </c>
      <c r="G24" s="10">
        <f t="shared" si="0"/>
        <v>16800</v>
      </c>
      <c r="H24" s="10">
        <f t="shared" si="1"/>
        <v>116.66666666666667</v>
      </c>
      <c r="I24" s="11">
        <f t="shared" si="2"/>
        <v>38.333333333333336</v>
      </c>
      <c r="J24" s="10">
        <v>0</v>
      </c>
      <c r="K24" s="10">
        <v>0</v>
      </c>
      <c r="L24" s="10">
        <f t="shared" si="3"/>
        <v>155</v>
      </c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4" t="s">
        <v>66</v>
      </c>
      <c r="B25" s="18" t="s">
        <v>67</v>
      </c>
      <c r="C25" s="6" t="s">
        <v>14</v>
      </c>
      <c r="D25" s="7" t="s">
        <v>68</v>
      </c>
      <c r="E25" s="8">
        <v>2</v>
      </c>
      <c r="F25" s="9">
        <v>800</v>
      </c>
      <c r="G25" s="10">
        <f t="shared" si="0"/>
        <v>9600</v>
      </c>
      <c r="H25" s="10">
        <f t="shared" si="1"/>
        <v>66.666666666666671</v>
      </c>
      <c r="I25" s="11">
        <f t="shared" si="2"/>
        <v>38.333333333333336</v>
      </c>
      <c r="J25" s="10">
        <v>0</v>
      </c>
      <c r="K25" s="10">
        <v>0</v>
      </c>
      <c r="L25" s="10">
        <f t="shared" si="3"/>
        <v>105</v>
      </c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4" t="s">
        <v>69</v>
      </c>
      <c r="B26" s="5" t="s">
        <v>70</v>
      </c>
      <c r="C26" s="6" t="s">
        <v>14</v>
      </c>
      <c r="D26" s="7" t="s">
        <v>71</v>
      </c>
      <c r="E26" s="8">
        <v>2</v>
      </c>
      <c r="F26" s="9">
        <v>600</v>
      </c>
      <c r="G26" s="10">
        <f t="shared" si="0"/>
        <v>7200</v>
      </c>
      <c r="H26" s="10">
        <f t="shared" si="1"/>
        <v>50</v>
      </c>
      <c r="I26" s="11">
        <f t="shared" si="2"/>
        <v>38.333333333333336</v>
      </c>
      <c r="J26" s="10">
        <v>0</v>
      </c>
      <c r="K26" s="10">
        <v>0</v>
      </c>
      <c r="L26" s="10">
        <f t="shared" si="3"/>
        <v>88.333333333333343</v>
      </c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4" t="s">
        <v>72</v>
      </c>
      <c r="B27" s="5" t="s">
        <v>73</v>
      </c>
      <c r="C27" s="6" t="s">
        <v>14</v>
      </c>
      <c r="D27" s="7">
        <v>510105</v>
      </c>
      <c r="E27" s="8">
        <v>1</v>
      </c>
      <c r="F27" s="9">
        <v>647.95000000000005</v>
      </c>
      <c r="G27" s="10">
        <f t="shared" si="0"/>
        <v>7775.4000000000005</v>
      </c>
      <c r="H27" s="10">
        <f t="shared" si="1"/>
        <v>53.995833333333337</v>
      </c>
      <c r="I27" s="11">
        <f t="shared" si="2"/>
        <v>38.333333333333336</v>
      </c>
      <c r="J27" s="10">
        <v>0</v>
      </c>
      <c r="K27" s="10">
        <v>0</v>
      </c>
      <c r="L27" s="10">
        <f t="shared" si="3"/>
        <v>92.32916666666668</v>
      </c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4" t="s">
        <v>74</v>
      </c>
      <c r="B28" s="8" t="s">
        <v>75</v>
      </c>
      <c r="C28" s="6" t="s">
        <v>14</v>
      </c>
      <c r="D28" s="7" t="s">
        <v>36</v>
      </c>
      <c r="E28" s="8">
        <v>1</v>
      </c>
      <c r="F28" s="9">
        <v>500</v>
      </c>
      <c r="G28" s="10">
        <v>900</v>
      </c>
      <c r="H28" s="10">
        <f t="shared" si="1"/>
        <v>41.666666666666664</v>
      </c>
      <c r="I28" s="11">
        <f t="shared" si="2"/>
        <v>38.333333333333336</v>
      </c>
      <c r="J28" s="10">
        <v>0</v>
      </c>
      <c r="K28" s="10">
        <v>0</v>
      </c>
      <c r="L28" s="10">
        <f t="shared" si="3"/>
        <v>80</v>
      </c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 t="s">
        <v>76</v>
      </c>
      <c r="B29" s="5" t="s">
        <v>77</v>
      </c>
      <c r="C29" s="6" t="s">
        <v>14</v>
      </c>
      <c r="D29" s="7" t="s">
        <v>21</v>
      </c>
      <c r="E29" s="8">
        <v>2</v>
      </c>
      <c r="F29" s="9">
        <v>699.65</v>
      </c>
      <c r="G29" s="10">
        <f t="shared" si="0"/>
        <v>8395.7999999999993</v>
      </c>
      <c r="H29" s="10">
        <f t="shared" si="1"/>
        <v>58.304166666666667</v>
      </c>
      <c r="I29" s="11">
        <f t="shared" si="2"/>
        <v>38.333333333333336</v>
      </c>
      <c r="J29" s="10">
        <v>0</v>
      </c>
      <c r="K29" s="10">
        <v>0</v>
      </c>
      <c r="L29" s="10">
        <f t="shared" si="3"/>
        <v>96.637500000000003</v>
      </c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 t="s">
        <v>78</v>
      </c>
      <c r="B30" s="16" t="s">
        <v>79</v>
      </c>
      <c r="C30" s="6" t="s">
        <v>14</v>
      </c>
      <c r="D30" s="7" t="s">
        <v>28</v>
      </c>
      <c r="E30" s="8">
        <v>1</v>
      </c>
      <c r="F30" s="9">
        <v>413.32</v>
      </c>
      <c r="G30" s="10">
        <f t="shared" si="0"/>
        <v>4959.84</v>
      </c>
      <c r="H30" s="10">
        <f t="shared" si="1"/>
        <v>34.443333333333335</v>
      </c>
      <c r="I30" s="11">
        <f t="shared" si="2"/>
        <v>38.333333333333336</v>
      </c>
      <c r="J30" s="10">
        <v>0</v>
      </c>
      <c r="K30" s="10">
        <v>0</v>
      </c>
      <c r="L30" s="10">
        <f t="shared" si="3"/>
        <v>72.776666666666671</v>
      </c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4" t="s">
        <v>80</v>
      </c>
      <c r="B31" s="8" t="s">
        <v>75</v>
      </c>
      <c r="C31" s="6" t="s">
        <v>14</v>
      </c>
      <c r="D31" s="7" t="s">
        <v>36</v>
      </c>
      <c r="E31" s="8">
        <v>1</v>
      </c>
      <c r="F31" s="9">
        <v>500</v>
      </c>
      <c r="G31" s="10">
        <f>F31*12</f>
        <v>6000</v>
      </c>
      <c r="H31" s="10">
        <f t="shared" si="1"/>
        <v>41.666666666666664</v>
      </c>
      <c r="I31" s="11">
        <f t="shared" si="2"/>
        <v>38.333333333333336</v>
      </c>
      <c r="J31" s="10">
        <v>0</v>
      </c>
      <c r="K31" s="10">
        <v>0</v>
      </c>
      <c r="L31" s="10">
        <f>SUM(H31:K31)</f>
        <v>80</v>
      </c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4" t="s">
        <v>81</v>
      </c>
      <c r="B32" s="17" t="s">
        <v>82</v>
      </c>
      <c r="C32" s="6" t="s">
        <v>14</v>
      </c>
      <c r="D32" s="19">
        <v>510105</v>
      </c>
      <c r="E32" s="8">
        <v>2</v>
      </c>
      <c r="F32" s="9">
        <v>600</v>
      </c>
      <c r="G32" s="10">
        <f t="shared" si="0"/>
        <v>7200</v>
      </c>
      <c r="H32" s="10">
        <f t="shared" si="1"/>
        <v>50</v>
      </c>
      <c r="I32" s="11">
        <f t="shared" si="2"/>
        <v>38.333333333333336</v>
      </c>
      <c r="J32" s="10">
        <v>0</v>
      </c>
      <c r="K32" s="10">
        <v>0</v>
      </c>
      <c r="L32" s="10">
        <f t="shared" si="3"/>
        <v>88.333333333333343</v>
      </c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4" t="s">
        <v>83</v>
      </c>
      <c r="B33" s="13" t="s">
        <v>84</v>
      </c>
      <c r="C33" s="6" t="s">
        <v>14</v>
      </c>
      <c r="D33" s="7" t="s">
        <v>36</v>
      </c>
      <c r="E33" s="8">
        <v>1</v>
      </c>
      <c r="F33" s="9">
        <v>465.06</v>
      </c>
      <c r="G33" s="10">
        <f t="shared" si="0"/>
        <v>5580.72</v>
      </c>
      <c r="H33" s="10">
        <f t="shared" si="1"/>
        <v>38.755000000000003</v>
      </c>
      <c r="I33" s="11">
        <f t="shared" si="2"/>
        <v>38.333333333333336</v>
      </c>
      <c r="J33" s="10">
        <v>0</v>
      </c>
      <c r="K33" s="10">
        <v>0</v>
      </c>
      <c r="L33" s="10">
        <f t="shared" si="3"/>
        <v>77.088333333333338</v>
      </c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4" t="s">
        <v>85</v>
      </c>
      <c r="B34" s="18" t="s">
        <v>75</v>
      </c>
      <c r="C34" s="6" t="s">
        <v>14</v>
      </c>
      <c r="D34" s="7" t="s">
        <v>28</v>
      </c>
      <c r="E34" s="8">
        <v>2</v>
      </c>
      <c r="F34" s="9">
        <v>925</v>
      </c>
      <c r="G34" s="10">
        <f t="shared" si="0"/>
        <v>11100</v>
      </c>
      <c r="H34" s="10">
        <f t="shared" si="1"/>
        <v>77.083333333333329</v>
      </c>
      <c r="I34" s="11">
        <f t="shared" si="2"/>
        <v>38.333333333333336</v>
      </c>
      <c r="J34" s="10">
        <v>0</v>
      </c>
      <c r="K34" s="10">
        <v>0</v>
      </c>
      <c r="L34" s="10">
        <f t="shared" si="3"/>
        <v>115.41666666666666</v>
      </c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4" t="s">
        <v>86</v>
      </c>
      <c r="B35" s="16" t="s">
        <v>23</v>
      </c>
      <c r="C35" s="6" t="s">
        <v>14</v>
      </c>
      <c r="D35" s="7" t="s">
        <v>28</v>
      </c>
      <c r="E35" s="8">
        <v>1</v>
      </c>
      <c r="F35" s="9">
        <v>413.32</v>
      </c>
      <c r="G35" s="10">
        <f t="shared" si="0"/>
        <v>4959.84</v>
      </c>
      <c r="H35" s="10">
        <f t="shared" si="1"/>
        <v>34.443333333333335</v>
      </c>
      <c r="I35" s="11">
        <f t="shared" si="2"/>
        <v>38.333333333333336</v>
      </c>
      <c r="J35" s="10">
        <v>0</v>
      </c>
      <c r="K35" s="10">
        <v>0</v>
      </c>
      <c r="L35" s="10">
        <f t="shared" si="3"/>
        <v>72.776666666666671</v>
      </c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4" t="s">
        <v>87</v>
      </c>
      <c r="B36" s="18" t="s">
        <v>75</v>
      </c>
      <c r="C36" s="6" t="s">
        <v>14</v>
      </c>
      <c r="D36" s="7" t="s">
        <v>36</v>
      </c>
      <c r="E36" s="8">
        <v>1</v>
      </c>
      <c r="F36" s="9">
        <v>500</v>
      </c>
      <c r="G36" s="10">
        <f t="shared" si="0"/>
        <v>6000</v>
      </c>
      <c r="H36" s="10">
        <f t="shared" si="1"/>
        <v>41.666666666666664</v>
      </c>
      <c r="I36" s="11">
        <f t="shared" si="2"/>
        <v>38.333333333333336</v>
      </c>
      <c r="J36" s="10">
        <v>0</v>
      </c>
      <c r="K36" s="10">
        <v>0</v>
      </c>
      <c r="L36" s="10">
        <f t="shared" si="3"/>
        <v>80</v>
      </c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4" t="s">
        <v>88</v>
      </c>
      <c r="B37" s="17" t="s">
        <v>89</v>
      </c>
      <c r="C37" s="6" t="s">
        <v>14</v>
      </c>
      <c r="D37" s="7" t="s">
        <v>21</v>
      </c>
      <c r="E37" s="8">
        <v>1</v>
      </c>
      <c r="F37" s="9">
        <v>460.04</v>
      </c>
      <c r="G37" s="10">
        <f t="shared" si="0"/>
        <v>5520.4800000000005</v>
      </c>
      <c r="H37" s="10">
        <f t="shared" si="1"/>
        <v>38.336666666666666</v>
      </c>
      <c r="I37" s="11">
        <f t="shared" si="2"/>
        <v>38.333333333333336</v>
      </c>
      <c r="J37" s="10">
        <v>0</v>
      </c>
      <c r="K37" s="10">
        <v>0</v>
      </c>
      <c r="L37" s="10">
        <f t="shared" si="3"/>
        <v>76.67</v>
      </c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4" t="s">
        <v>90</v>
      </c>
      <c r="B38" s="17" t="s">
        <v>91</v>
      </c>
      <c r="C38" s="6" t="s">
        <v>14</v>
      </c>
      <c r="D38" s="15" t="s">
        <v>36</v>
      </c>
      <c r="E38" s="8">
        <v>2</v>
      </c>
      <c r="F38" s="9">
        <v>817</v>
      </c>
      <c r="G38" s="10">
        <f t="shared" si="0"/>
        <v>9804</v>
      </c>
      <c r="H38" s="10">
        <f t="shared" si="1"/>
        <v>68.083333333333329</v>
      </c>
      <c r="I38" s="11">
        <f t="shared" si="2"/>
        <v>38.333333333333336</v>
      </c>
      <c r="J38" s="10">
        <v>0</v>
      </c>
      <c r="K38" s="10">
        <v>0</v>
      </c>
      <c r="L38" s="10">
        <f t="shared" si="3"/>
        <v>106.41666666666666</v>
      </c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4" t="s">
        <v>92</v>
      </c>
      <c r="B39" s="17" t="s">
        <v>93</v>
      </c>
      <c r="C39" s="6" t="s">
        <v>14</v>
      </c>
      <c r="D39" s="7" t="s">
        <v>36</v>
      </c>
      <c r="E39" s="8">
        <v>1</v>
      </c>
      <c r="F39" s="9">
        <v>468.92</v>
      </c>
      <c r="G39" s="10">
        <v>1932</v>
      </c>
      <c r="H39" s="10">
        <f t="shared" si="1"/>
        <v>39.076666666666668</v>
      </c>
      <c r="I39" s="11">
        <f t="shared" si="2"/>
        <v>38.333333333333336</v>
      </c>
      <c r="J39" s="10">
        <v>0</v>
      </c>
      <c r="K39" s="10">
        <v>0</v>
      </c>
      <c r="L39" s="10">
        <f t="shared" si="3"/>
        <v>77.41</v>
      </c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4" t="s">
        <v>94</v>
      </c>
      <c r="B40" s="16" t="s">
        <v>95</v>
      </c>
      <c r="C40" s="6" t="s">
        <v>14</v>
      </c>
      <c r="D40" s="7" t="s">
        <v>28</v>
      </c>
      <c r="E40" s="8">
        <v>1</v>
      </c>
      <c r="F40" s="9">
        <v>413.32</v>
      </c>
      <c r="G40" s="10">
        <f t="shared" si="0"/>
        <v>4959.84</v>
      </c>
      <c r="H40" s="10">
        <f t="shared" si="1"/>
        <v>34.443333333333335</v>
      </c>
      <c r="I40" s="11">
        <f t="shared" si="2"/>
        <v>38.333333333333336</v>
      </c>
      <c r="J40" s="10">
        <v>0</v>
      </c>
      <c r="K40" s="10">
        <v>0</v>
      </c>
      <c r="L40" s="10">
        <f t="shared" si="3"/>
        <v>72.776666666666671</v>
      </c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4" t="s">
        <v>96</v>
      </c>
      <c r="B41" s="17" t="s">
        <v>97</v>
      </c>
      <c r="C41" s="6" t="s">
        <v>14</v>
      </c>
      <c r="D41" s="15" t="s">
        <v>36</v>
      </c>
      <c r="E41" s="8">
        <v>1</v>
      </c>
      <c r="F41" s="9">
        <v>465.06</v>
      </c>
      <c r="G41" s="10">
        <f t="shared" si="0"/>
        <v>5580.72</v>
      </c>
      <c r="H41" s="10">
        <f t="shared" si="1"/>
        <v>38.755000000000003</v>
      </c>
      <c r="I41" s="11">
        <f t="shared" si="2"/>
        <v>38.333333333333336</v>
      </c>
      <c r="J41" s="10">
        <v>0</v>
      </c>
      <c r="K41" s="10">
        <v>0</v>
      </c>
      <c r="L41" s="10">
        <f t="shared" si="3"/>
        <v>77.088333333333338</v>
      </c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4" t="s">
        <v>98</v>
      </c>
      <c r="B42" s="16" t="s">
        <v>99</v>
      </c>
      <c r="C42" s="6" t="s">
        <v>14</v>
      </c>
      <c r="D42" s="7" t="s">
        <v>28</v>
      </c>
      <c r="E42" s="8">
        <v>1</v>
      </c>
      <c r="F42" s="9">
        <v>413.32</v>
      </c>
      <c r="G42" s="10">
        <f t="shared" si="0"/>
        <v>4959.84</v>
      </c>
      <c r="H42" s="10">
        <f t="shared" si="1"/>
        <v>34.443333333333335</v>
      </c>
      <c r="I42" s="11">
        <f t="shared" si="2"/>
        <v>38.333333333333336</v>
      </c>
      <c r="J42" s="10">
        <v>0</v>
      </c>
      <c r="K42" s="10">
        <v>0</v>
      </c>
      <c r="L42" s="10">
        <f t="shared" si="3"/>
        <v>72.776666666666671</v>
      </c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4" t="s">
        <v>100</v>
      </c>
      <c r="B43" s="18" t="s">
        <v>101</v>
      </c>
      <c r="C43" s="6" t="s">
        <v>14</v>
      </c>
      <c r="D43" s="7">
        <v>510510</v>
      </c>
      <c r="E43" s="8">
        <v>2</v>
      </c>
      <c r="F43" s="9">
        <v>800</v>
      </c>
      <c r="G43" s="10">
        <f t="shared" si="0"/>
        <v>9600</v>
      </c>
      <c r="H43" s="10">
        <f t="shared" si="1"/>
        <v>66.666666666666671</v>
      </c>
      <c r="I43" s="11">
        <f t="shared" si="2"/>
        <v>38.333333333333336</v>
      </c>
      <c r="J43" s="10">
        <v>0</v>
      </c>
      <c r="K43" s="10">
        <v>0</v>
      </c>
      <c r="L43" s="10">
        <f t="shared" si="3"/>
        <v>105</v>
      </c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4" t="s">
        <v>102</v>
      </c>
      <c r="B44" s="17" t="s">
        <v>103</v>
      </c>
      <c r="C44" s="6" t="s">
        <v>14</v>
      </c>
      <c r="D44" s="7" t="s">
        <v>104</v>
      </c>
      <c r="E44" s="8">
        <v>3</v>
      </c>
      <c r="F44" s="9">
        <v>1300</v>
      </c>
      <c r="G44" s="10">
        <v>14600</v>
      </c>
      <c r="H44" s="10">
        <f t="shared" si="1"/>
        <v>108.33333333333333</v>
      </c>
      <c r="I44" s="11">
        <f t="shared" si="2"/>
        <v>38.333333333333336</v>
      </c>
      <c r="J44" s="10">
        <v>0</v>
      </c>
      <c r="K44" s="10">
        <v>0</v>
      </c>
      <c r="L44" s="10">
        <f t="shared" si="3"/>
        <v>146.66666666666666</v>
      </c>
      <c r="M44" s="1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4" t="s">
        <v>105</v>
      </c>
      <c r="B45" s="20" t="s">
        <v>106</v>
      </c>
      <c r="C45" s="6" t="s">
        <v>14</v>
      </c>
      <c r="D45" s="7" t="s">
        <v>28</v>
      </c>
      <c r="E45" s="8">
        <v>2</v>
      </c>
      <c r="F45" s="9">
        <v>830</v>
      </c>
      <c r="G45" s="10">
        <f t="shared" si="0"/>
        <v>9960</v>
      </c>
      <c r="H45" s="10">
        <f t="shared" si="1"/>
        <v>69.166666666666671</v>
      </c>
      <c r="I45" s="11">
        <f t="shared" si="2"/>
        <v>38.333333333333336</v>
      </c>
      <c r="J45" s="10">
        <v>0</v>
      </c>
      <c r="K45" s="10">
        <v>0</v>
      </c>
      <c r="L45" s="10">
        <f t="shared" si="3"/>
        <v>107.5</v>
      </c>
      <c r="M45" s="1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4" t="s">
        <v>107</v>
      </c>
      <c r="B46" s="21" t="s">
        <v>84</v>
      </c>
      <c r="C46" s="6" t="s">
        <v>14</v>
      </c>
      <c r="D46" s="7" t="s">
        <v>36</v>
      </c>
      <c r="E46" s="8">
        <v>1</v>
      </c>
      <c r="F46" s="9">
        <v>465.06</v>
      </c>
      <c r="G46" s="10">
        <f t="shared" si="0"/>
        <v>5580.72</v>
      </c>
      <c r="H46" s="10">
        <f t="shared" si="1"/>
        <v>38.755000000000003</v>
      </c>
      <c r="I46" s="11">
        <f t="shared" si="2"/>
        <v>38.333333333333336</v>
      </c>
      <c r="J46" s="10">
        <v>0</v>
      </c>
      <c r="K46" s="10">
        <v>0</v>
      </c>
      <c r="L46" s="10">
        <f t="shared" si="3"/>
        <v>77.088333333333338</v>
      </c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4" t="s">
        <v>108</v>
      </c>
      <c r="B47" s="21" t="s">
        <v>109</v>
      </c>
      <c r="C47" s="6" t="s">
        <v>14</v>
      </c>
      <c r="D47" s="7" t="s">
        <v>36</v>
      </c>
      <c r="E47" s="8">
        <v>2</v>
      </c>
      <c r="F47" s="9">
        <v>600</v>
      </c>
      <c r="G47" s="10">
        <f t="shared" si="0"/>
        <v>7200</v>
      </c>
      <c r="H47" s="10">
        <f t="shared" si="1"/>
        <v>50</v>
      </c>
      <c r="I47" s="11">
        <f t="shared" si="2"/>
        <v>38.333333333333336</v>
      </c>
      <c r="J47" s="10">
        <v>0</v>
      </c>
      <c r="K47" s="10">
        <v>0</v>
      </c>
      <c r="L47" s="10">
        <f>SUM(H47:K47)</f>
        <v>88.333333333333343</v>
      </c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4" t="s">
        <v>110</v>
      </c>
      <c r="B48" s="16" t="s">
        <v>111</v>
      </c>
      <c r="C48" s="6" t="s">
        <v>14</v>
      </c>
      <c r="D48" s="7">
        <v>510510</v>
      </c>
      <c r="E48" s="8">
        <v>2</v>
      </c>
      <c r="F48" s="9">
        <v>850.01</v>
      </c>
      <c r="G48" s="10">
        <f t="shared" si="0"/>
        <v>10200.119999999999</v>
      </c>
      <c r="H48" s="10">
        <f t="shared" si="1"/>
        <v>70.834166666666661</v>
      </c>
      <c r="I48" s="11">
        <f t="shared" si="2"/>
        <v>38.333333333333336</v>
      </c>
      <c r="J48" s="10">
        <v>0</v>
      </c>
      <c r="K48" s="10">
        <v>0</v>
      </c>
      <c r="L48" s="10">
        <f t="shared" si="3"/>
        <v>109.16749999999999</v>
      </c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4" t="s">
        <v>112</v>
      </c>
      <c r="B49" s="22" t="s">
        <v>113</v>
      </c>
      <c r="C49" s="6" t="s">
        <v>14</v>
      </c>
      <c r="D49" s="7" t="s">
        <v>114</v>
      </c>
      <c r="E49" s="8">
        <v>2</v>
      </c>
      <c r="F49" s="9">
        <v>800</v>
      </c>
      <c r="G49" s="10">
        <f t="shared" si="0"/>
        <v>9600</v>
      </c>
      <c r="H49" s="10">
        <f t="shared" si="1"/>
        <v>66.666666666666671</v>
      </c>
      <c r="I49" s="11">
        <f t="shared" si="2"/>
        <v>38.333333333333336</v>
      </c>
      <c r="J49" s="10">
        <v>0</v>
      </c>
      <c r="K49" s="10">
        <v>0</v>
      </c>
      <c r="L49" s="10">
        <f t="shared" si="3"/>
        <v>105</v>
      </c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4" t="s">
        <v>115</v>
      </c>
      <c r="B50" s="16" t="s">
        <v>116</v>
      </c>
      <c r="C50" s="6" t="s">
        <v>14</v>
      </c>
      <c r="D50" s="7" t="s">
        <v>28</v>
      </c>
      <c r="E50" s="8">
        <v>1</v>
      </c>
      <c r="F50" s="9">
        <v>413.32</v>
      </c>
      <c r="G50" s="10">
        <f t="shared" si="0"/>
        <v>4959.84</v>
      </c>
      <c r="H50" s="10">
        <f t="shared" si="1"/>
        <v>34.443333333333335</v>
      </c>
      <c r="I50" s="11">
        <f t="shared" si="2"/>
        <v>38.333333333333336</v>
      </c>
      <c r="J50" s="10">
        <v>0</v>
      </c>
      <c r="K50" s="10">
        <v>0</v>
      </c>
      <c r="L50" s="10">
        <f t="shared" si="3"/>
        <v>72.776666666666671</v>
      </c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4" t="s">
        <v>117</v>
      </c>
      <c r="B51" s="16" t="s">
        <v>118</v>
      </c>
      <c r="C51" s="6" t="s">
        <v>14</v>
      </c>
      <c r="D51" s="7">
        <v>510106</v>
      </c>
      <c r="E51" s="8">
        <v>6</v>
      </c>
      <c r="F51" s="9">
        <v>2500</v>
      </c>
      <c r="G51" s="10">
        <f t="shared" si="0"/>
        <v>30000</v>
      </c>
      <c r="H51" s="10">
        <f t="shared" si="1"/>
        <v>208.33333333333334</v>
      </c>
      <c r="I51" s="11">
        <f t="shared" si="2"/>
        <v>38.333333333333336</v>
      </c>
      <c r="J51" s="10">
        <v>0</v>
      </c>
      <c r="K51" s="10">
        <v>0</v>
      </c>
      <c r="L51" s="10">
        <f>SUM(H51:K51)</f>
        <v>246.66666666666669</v>
      </c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4" t="s">
        <v>119</v>
      </c>
      <c r="B52" s="16" t="s">
        <v>120</v>
      </c>
      <c r="C52" s="6" t="s">
        <v>14</v>
      </c>
      <c r="D52" s="23">
        <v>510106</v>
      </c>
      <c r="E52" s="8">
        <v>2</v>
      </c>
      <c r="F52" s="9">
        <v>900</v>
      </c>
      <c r="G52" s="10">
        <f t="shared" si="0"/>
        <v>10800</v>
      </c>
      <c r="H52" s="10">
        <f t="shared" si="1"/>
        <v>75</v>
      </c>
      <c r="I52" s="11">
        <f t="shared" si="2"/>
        <v>38.333333333333336</v>
      </c>
      <c r="J52" s="10">
        <v>0</v>
      </c>
      <c r="K52" s="10">
        <v>0</v>
      </c>
      <c r="L52" s="10">
        <f>SUM(H52:K52)</f>
        <v>113.33333333333334</v>
      </c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4" t="s">
        <v>121</v>
      </c>
      <c r="B53" s="24" t="s">
        <v>75</v>
      </c>
      <c r="C53" s="6" t="s">
        <v>14</v>
      </c>
      <c r="D53" s="7" t="s">
        <v>28</v>
      </c>
      <c r="E53" s="8">
        <v>2</v>
      </c>
      <c r="F53" s="9">
        <v>985</v>
      </c>
      <c r="G53" s="10">
        <f t="shared" si="0"/>
        <v>11820</v>
      </c>
      <c r="H53" s="10">
        <f t="shared" si="1"/>
        <v>82.083333333333329</v>
      </c>
      <c r="I53" s="11">
        <f t="shared" si="2"/>
        <v>38.333333333333336</v>
      </c>
      <c r="J53" s="10">
        <v>0</v>
      </c>
      <c r="K53" s="10">
        <v>0</v>
      </c>
      <c r="L53" s="10">
        <f t="shared" si="3"/>
        <v>120.41666666666666</v>
      </c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4" t="s">
        <v>122</v>
      </c>
      <c r="B54" s="13" t="s">
        <v>17</v>
      </c>
      <c r="C54" s="6" t="s">
        <v>14</v>
      </c>
      <c r="D54" s="15" t="s">
        <v>36</v>
      </c>
      <c r="E54" s="8">
        <v>1</v>
      </c>
      <c r="F54" s="9">
        <v>465.06</v>
      </c>
      <c r="G54" s="10">
        <f t="shared" si="0"/>
        <v>5580.72</v>
      </c>
      <c r="H54" s="10">
        <f t="shared" si="1"/>
        <v>38.755000000000003</v>
      </c>
      <c r="I54" s="11">
        <f t="shared" si="2"/>
        <v>38.333333333333336</v>
      </c>
      <c r="J54" s="10">
        <v>0</v>
      </c>
      <c r="K54" s="10">
        <v>0</v>
      </c>
      <c r="L54" s="10">
        <f t="shared" si="3"/>
        <v>77.088333333333338</v>
      </c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4" t="s">
        <v>123</v>
      </c>
      <c r="B55" s="5" t="s">
        <v>124</v>
      </c>
      <c r="C55" s="6" t="s">
        <v>14</v>
      </c>
      <c r="D55" s="7" t="s">
        <v>125</v>
      </c>
      <c r="E55" s="8">
        <v>2</v>
      </c>
      <c r="F55" s="9">
        <v>600</v>
      </c>
      <c r="G55" s="10">
        <v>2760</v>
      </c>
      <c r="H55" s="10">
        <f t="shared" si="1"/>
        <v>50</v>
      </c>
      <c r="I55" s="11">
        <f t="shared" si="2"/>
        <v>38.333333333333336</v>
      </c>
      <c r="J55" s="10">
        <v>0</v>
      </c>
      <c r="K55" s="10">
        <v>0</v>
      </c>
      <c r="L55" s="10">
        <f t="shared" si="3"/>
        <v>88.333333333333343</v>
      </c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4" t="s">
        <v>126</v>
      </c>
      <c r="B56" s="13" t="s">
        <v>127</v>
      </c>
      <c r="C56" s="6" t="s">
        <v>14</v>
      </c>
      <c r="D56" s="19" t="s">
        <v>21</v>
      </c>
      <c r="E56" s="8">
        <v>1</v>
      </c>
      <c r="F56" s="9">
        <v>466.03</v>
      </c>
      <c r="G56" s="10">
        <f t="shared" si="0"/>
        <v>5592.36</v>
      </c>
      <c r="H56" s="10">
        <f t="shared" si="1"/>
        <v>38.835833333333333</v>
      </c>
      <c r="I56" s="11">
        <f t="shared" si="2"/>
        <v>38.333333333333336</v>
      </c>
      <c r="J56" s="10">
        <v>0</v>
      </c>
      <c r="K56" s="10">
        <v>0</v>
      </c>
      <c r="L56" s="10">
        <f t="shared" si="3"/>
        <v>77.169166666666669</v>
      </c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4" t="s">
        <v>128</v>
      </c>
      <c r="B57" s="5" t="s">
        <v>129</v>
      </c>
      <c r="C57" s="6" t="s">
        <v>14</v>
      </c>
      <c r="D57" s="7" t="s">
        <v>39</v>
      </c>
      <c r="E57" s="8">
        <v>2</v>
      </c>
      <c r="F57" s="9">
        <v>960</v>
      </c>
      <c r="G57" s="10">
        <f t="shared" si="0"/>
        <v>11520</v>
      </c>
      <c r="H57" s="10">
        <f t="shared" si="1"/>
        <v>80</v>
      </c>
      <c r="I57" s="11">
        <f t="shared" si="2"/>
        <v>38.333333333333336</v>
      </c>
      <c r="J57" s="10">
        <v>0</v>
      </c>
      <c r="K57" s="10">
        <v>0</v>
      </c>
      <c r="L57" s="10">
        <f t="shared" si="3"/>
        <v>118.33333333333334</v>
      </c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4" t="s">
        <v>130</v>
      </c>
      <c r="B58" s="5" t="s">
        <v>131</v>
      </c>
      <c r="C58" s="6" t="s">
        <v>14</v>
      </c>
      <c r="D58" s="7" t="s">
        <v>36</v>
      </c>
      <c r="E58" s="8">
        <v>2</v>
      </c>
      <c r="F58" s="9">
        <v>1000</v>
      </c>
      <c r="G58" s="10">
        <f t="shared" si="0"/>
        <v>12000</v>
      </c>
      <c r="H58" s="10">
        <f t="shared" si="1"/>
        <v>83.333333333333329</v>
      </c>
      <c r="I58" s="11">
        <f t="shared" si="2"/>
        <v>38.333333333333336</v>
      </c>
      <c r="J58" s="10">
        <v>0</v>
      </c>
      <c r="K58" s="10">
        <v>0</v>
      </c>
      <c r="L58" s="10">
        <f>SUM(H58:K58)</f>
        <v>121.66666666666666</v>
      </c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4" t="s">
        <v>132</v>
      </c>
      <c r="B59" s="13" t="s">
        <v>17</v>
      </c>
      <c r="C59" s="6" t="s">
        <v>14</v>
      </c>
      <c r="D59" s="7" t="s">
        <v>36</v>
      </c>
      <c r="E59" s="8">
        <v>1</v>
      </c>
      <c r="F59" s="9">
        <v>465.06</v>
      </c>
      <c r="G59" s="10">
        <f t="shared" si="0"/>
        <v>5580.72</v>
      </c>
      <c r="H59" s="10">
        <f t="shared" si="1"/>
        <v>38.755000000000003</v>
      </c>
      <c r="I59" s="11">
        <f t="shared" si="2"/>
        <v>38.333333333333336</v>
      </c>
      <c r="J59" s="10">
        <v>0</v>
      </c>
      <c r="K59" s="10">
        <v>0</v>
      </c>
      <c r="L59" s="10">
        <f t="shared" si="3"/>
        <v>77.088333333333338</v>
      </c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4" t="s">
        <v>133</v>
      </c>
      <c r="B60" s="5" t="s">
        <v>134</v>
      </c>
      <c r="C60" s="6" t="s">
        <v>14</v>
      </c>
      <c r="D60" s="15" t="s">
        <v>36</v>
      </c>
      <c r="E60" s="8">
        <v>2</v>
      </c>
      <c r="F60" s="9">
        <v>700</v>
      </c>
      <c r="G60" s="10">
        <f t="shared" si="0"/>
        <v>8400</v>
      </c>
      <c r="H60" s="10">
        <f t="shared" si="1"/>
        <v>58.333333333333336</v>
      </c>
      <c r="I60" s="11">
        <f t="shared" si="2"/>
        <v>38.333333333333336</v>
      </c>
      <c r="J60" s="10">
        <v>0</v>
      </c>
      <c r="K60" s="10">
        <v>0</v>
      </c>
      <c r="L60" s="10">
        <f t="shared" si="3"/>
        <v>96.666666666666671</v>
      </c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4" t="s">
        <v>135</v>
      </c>
      <c r="B61" s="5" t="s">
        <v>136</v>
      </c>
      <c r="C61" s="6" t="s">
        <v>14</v>
      </c>
      <c r="D61" s="7" t="s">
        <v>39</v>
      </c>
      <c r="E61" s="8">
        <v>2</v>
      </c>
      <c r="F61" s="9">
        <v>750</v>
      </c>
      <c r="G61" s="10">
        <f t="shared" si="0"/>
        <v>9000</v>
      </c>
      <c r="H61" s="10">
        <f t="shared" si="1"/>
        <v>62.5</v>
      </c>
      <c r="I61" s="11">
        <f t="shared" si="2"/>
        <v>38.333333333333336</v>
      </c>
      <c r="J61" s="10">
        <v>0</v>
      </c>
      <c r="K61" s="10">
        <v>0</v>
      </c>
      <c r="L61" s="10">
        <f t="shared" si="3"/>
        <v>100.83333333333334</v>
      </c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4" t="s">
        <v>137</v>
      </c>
      <c r="B62" s="17" t="s">
        <v>138</v>
      </c>
      <c r="C62" s="6" t="s">
        <v>14</v>
      </c>
      <c r="D62" s="15" t="s">
        <v>36</v>
      </c>
      <c r="E62" s="8">
        <v>1</v>
      </c>
      <c r="F62" s="9">
        <v>465.06</v>
      </c>
      <c r="G62" s="10">
        <f t="shared" si="0"/>
        <v>5580.72</v>
      </c>
      <c r="H62" s="10">
        <f t="shared" si="1"/>
        <v>38.755000000000003</v>
      </c>
      <c r="I62" s="11">
        <f t="shared" si="2"/>
        <v>38.333333333333336</v>
      </c>
      <c r="J62" s="10">
        <v>0</v>
      </c>
      <c r="K62" s="10">
        <v>0</v>
      </c>
      <c r="L62" s="10">
        <f t="shared" si="3"/>
        <v>77.088333333333338</v>
      </c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4" t="s">
        <v>139</v>
      </c>
      <c r="B63" s="13" t="s">
        <v>140</v>
      </c>
      <c r="C63" s="6" t="s">
        <v>14</v>
      </c>
      <c r="D63" s="19" t="s">
        <v>141</v>
      </c>
      <c r="E63" s="8">
        <v>2</v>
      </c>
      <c r="F63" s="9">
        <v>750</v>
      </c>
      <c r="G63" s="10">
        <f t="shared" si="0"/>
        <v>9000</v>
      </c>
      <c r="H63" s="10">
        <f t="shared" si="1"/>
        <v>62.5</v>
      </c>
      <c r="I63" s="11">
        <f t="shared" si="2"/>
        <v>38.333333333333336</v>
      </c>
      <c r="J63" s="10">
        <v>0</v>
      </c>
      <c r="K63" s="10">
        <v>0</v>
      </c>
      <c r="L63" s="10">
        <f t="shared" si="3"/>
        <v>100.83333333333334</v>
      </c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4" t="s">
        <v>142</v>
      </c>
      <c r="B64" s="17" t="s">
        <v>143</v>
      </c>
      <c r="C64" s="6" t="s">
        <v>14</v>
      </c>
      <c r="D64" s="15" t="s">
        <v>36</v>
      </c>
      <c r="E64" s="8">
        <v>1</v>
      </c>
      <c r="F64" s="9">
        <v>465.06</v>
      </c>
      <c r="G64" s="10">
        <f t="shared" si="0"/>
        <v>5580.72</v>
      </c>
      <c r="H64" s="10">
        <f t="shared" si="1"/>
        <v>38.755000000000003</v>
      </c>
      <c r="I64" s="11">
        <f t="shared" si="2"/>
        <v>38.333333333333336</v>
      </c>
      <c r="J64" s="10">
        <v>0</v>
      </c>
      <c r="K64" s="10">
        <v>0</v>
      </c>
      <c r="L64" s="10">
        <f t="shared" si="3"/>
        <v>77.088333333333338</v>
      </c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4" t="s">
        <v>144</v>
      </c>
      <c r="B65" s="14" t="s">
        <v>145</v>
      </c>
      <c r="C65" s="6" t="s">
        <v>14</v>
      </c>
      <c r="D65" s="7" t="s">
        <v>28</v>
      </c>
      <c r="E65" s="8">
        <v>2</v>
      </c>
      <c r="F65" s="9">
        <v>600</v>
      </c>
      <c r="G65" s="10">
        <f t="shared" si="0"/>
        <v>7200</v>
      </c>
      <c r="H65" s="10">
        <f t="shared" si="1"/>
        <v>50</v>
      </c>
      <c r="I65" s="11">
        <f t="shared" si="2"/>
        <v>38.333333333333336</v>
      </c>
      <c r="J65" s="10">
        <v>0</v>
      </c>
      <c r="K65" s="10">
        <v>0</v>
      </c>
      <c r="L65" s="10">
        <f t="shared" si="3"/>
        <v>88.333333333333343</v>
      </c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4" t="s">
        <v>146</v>
      </c>
      <c r="B66" s="8" t="s">
        <v>147</v>
      </c>
      <c r="C66" s="6" t="s">
        <v>14</v>
      </c>
      <c r="D66" s="15" t="s">
        <v>36</v>
      </c>
      <c r="E66" s="8">
        <v>2</v>
      </c>
      <c r="F66" s="9">
        <v>800</v>
      </c>
      <c r="G66" s="10">
        <f>F66*12</f>
        <v>9600</v>
      </c>
      <c r="H66" s="10">
        <f t="shared" si="1"/>
        <v>66.666666666666671</v>
      </c>
      <c r="I66" s="11">
        <f t="shared" si="2"/>
        <v>38.333333333333336</v>
      </c>
      <c r="J66" s="10">
        <v>0</v>
      </c>
      <c r="K66" s="10">
        <v>0</v>
      </c>
      <c r="L66" s="10">
        <f>SUM(H66:K66)</f>
        <v>105</v>
      </c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4" t="s">
        <v>148</v>
      </c>
      <c r="B67" s="14" t="s">
        <v>149</v>
      </c>
      <c r="C67" s="6" t="s">
        <v>14</v>
      </c>
      <c r="D67" s="7" t="s">
        <v>36</v>
      </c>
      <c r="E67" s="8">
        <v>1</v>
      </c>
      <c r="F67" s="9">
        <v>468.92</v>
      </c>
      <c r="G67" s="10">
        <f>F67*12</f>
        <v>5627.04</v>
      </c>
      <c r="H67" s="10">
        <f t="shared" ref="H67:H69" si="4">(F67/12)*1</f>
        <v>39.076666666666668</v>
      </c>
      <c r="I67" s="11">
        <f t="shared" ref="I67:I69" si="5">(460/12)*1</f>
        <v>38.333333333333336</v>
      </c>
      <c r="J67" s="10">
        <v>0</v>
      </c>
      <c r="K67" s="10">
        <v>0</v>
      </c>
      <c r="L67" s="10">
        <f>SUM(H67:K67)</f>
        <v>77.41</v>
      </c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4" t="s">
        <v>150</v>
      </c>
      <c r="B68" s="8" t="s">
        <v>151</v>
      </c>
      <c r="C68" s="6" t="s">
        <v>14</v>
      </c>
      <c r="D68" s="15" t="s">
        <v>36</v>
      </c>
      <c r="E68" s="8">
        <v>2</v>
      </c>
      <c r="F68" s="9">
        <v>950</v>
      </c>
      <c r="G68" s="10">
        <f>F68*12</f>
        <v>11400</v>
      </c>
      <c r="H68" s="10">
        <f t="shared" si="4"/>
        <v>79.166666666666671</v>
      </c>
      <c r="I68" s="11">
        <f t="shared" si="5"/>
        <v>38.333333333333336</v>
      </c>
      <c r="J68" s="10">
        <v>0</v>
      </c>
      <c r="K68" s="10">
        <v>0</v>
      </c>
      <c r="L68" s="10">
        <f>SUM(H68:K68)</f>
        <v>117.5</v>
      </c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4" t="s">
        <v>152</v>
      </c>
      <c r="B69" s="13" t="s">
        <v>153</v>
      </c>
      <c r="C69" s="6" t="s">
        <v>14</v>
      </c>
      <c r="D69" s="15" t="s">
        <v>36</v>
      </c>
      <c r="E69" s="8">
        <v>2</v>
      </c>
      <c r="F69" s="9">
        <v>482.56</v>
      </c>
      <c r="G69" s="10">
        <f>F69*12</f>
        <v>5790.72</v>
      </c>
      <c r="H69" s="10">
        <f t="shared" si="4"/>
        <v>40.213333333333331</v>
      </c>
      <c r="I69" s="11">
        <f t="shared" si="5"/>
        <v>38.333333333333336</v>
      </c>
      <c r="J69" s="10">
        <v>0</v>
      </c>
      <c r="K69" s="10">
        <v>0</v>
      </c>
      <c r="L69" s="10">
        <f>SUM(H69:K69)</f>
        <v>78.546666666666667</v>
      </c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25"/>
      <c r="B70" s="25"/>
      <c r="C70" s="26" t="s">
        <v>154</v>
      </c>
      <c r="D70" s="25"/>
      <c r="E70" s="27"/>
      <c r="F70" s="28">
        <f>SUM(F2:F69)</f>
        <v>45880.259999999987</v>
      </c>
      <c r="G70" s="28">
        <f t="shared" ref="G70:L70" si="6">SUM(G2:G69)</f>
        <v>536078.07999999984</v>
      </c>
      <c r="H70" s="28">
        <f t="shared" si="6"/>
        <v>3823.3550000000005</v>
      </c>
      <c r="I70" s="29">
        <f t="shared" si="6"/>
        <v>2606.6666666666674</v>
      </c>
      <c r="J70" s="28">
        <f t="shared" si="6"/>
        <v>0</v>
      </c>
      <c r="K70" s="28">
        <f t="shared" si="6"/>
        <v>0</v>
      </c>
      <c r="L70" s="29">
        <f t="shared" si="6"/>
        <v>6430.0216666666638</v>
      </c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Sarabia</dc:creator>
  <cp:lastModifiedBy>Paul Sarabia</cp:lastModifiedBy>
  <dcterms:created xsi:type="dcterms:W3CDTF">2026-03-17T23:34:44Z</dcterms:created>
  <dcterms:modified xsi:type="dcterms:W3CDTF">2026-03-17T23:34:59Z</dcterms:modified>
</cp:coreProperties>
</file>